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335" tabRatio="344"/>
  </bookViews>
  <sheets>
    <sheet name="Итоги" sheetId="15" r:id="rId1"/>
  </sheets>
  <calcPr calcId="145621"/>
</workbook>
</file>

<file path=xl/calcChain.xml><?xml version="1.0" encoding="utf-8"?>
<calcChain xmlns="http://schemas.openxmlformats.org/spreadsheetml/2006/main">
  <c r="R16" i="15" l="1"/>
  <c r="T16" i="15" s="1"/>
  <c r="U16" i="15" s="1"/>
  <c r="M16" i="15"/>
  <c r="G16" i="15"/>
  <c r="T15" i="15"/>
  <c r="U15" i="15" s="1"/>
  <c r="R15" i="15"/>
  <c r="M15" i="15"/>
  <c r="G15" i="15"/>
  <c r="R14" i="15"/>
  <c r="M14" i="15"/>
  <c r="G14" i="15"/>
  <c r="T14" i="15" s="1"/>
  <c r="U14" i="15" s="1"/>
  <c r="R13" i="15"/>
  <c r="M13" i="15"/>
  <c r="T13" i="15" s="1"/>
  <c r="U13" i="15" s="1"/>
  <c r="G13" i="15"/>
  <c r="R12" i="15"/>
  <c r="T12" i="15" s="1"/>
  <c r="U12" i="15" s="1"/>
  <c r="M12" i="15"/>
  <c r="G12" i="15"/>
  <c r="T11" i="15"/>
  <c r="U11" i="15" s="1"/>
  <c r="R11" i="15"/>
  <c r="M11" i="15"/>
  <c r="G11" i="15"/>
  <c r="R10" i="15"/>
  <c r="M10" i="15"/>
  <c r="G10" i="15"/>
  <c r="T10" i="15" s="1"/>
  <c r="U10" i="15" s="1"/>
  <c r="R9" i="15"/>
  <c r="M9" i="15"/>
  <c r="T9" i="15" s="1"/>
  <c r="U9" i="15" s="1"/>
  <c r="G9" i="15"/>
  <c r="R8" i="15"/>
  <c r="T8" i="15" s="1"/>
  <c r="U8" i="15" s="1"/>
  <c r="M8" i="15"/>
  <c r="G8" i="15"/>
  <c r="R7" i="15"/>
  <c r="M7" i="15"/>
  <c r="G7" i="15"/>
  <c r="T6" i="15"/>
</calcChain>
</file>

<file path=xl/sharedStrings.xml><?xml version="1.0" encoding="utf-8"?>
<sst xmlns="http://schemas.openxmlformats.org/spreadsheetml/2006/main" count="72" uniqueCount="63">
  <si>
    <t>КВСР</t>
  </si>
  <si>
    <t>057</t>
  </si>
  <si>
    <t>074</t>
  </si>
  <si>
    <t>082</t>
  </si>
  <si>
    <t>094</t>
  </si>
  <si>
    <t>167</t>
  </si>
  <si>
    <t>947</t>
  </si>
  <si>
    <t>Наименование КВСР</t>
  </si>
  <si>
    <t>366</t>
  </si>
  <si>
    <t>948</t>
  </si>
  <si>
    <t>949</t>
  </si>
  <si>
    <t>1.2.</t>
  </si>
  <si>
    <t>1.3.</t>
  </si>
  <si>
    <t>1.4.</t>
  </si>
  <si>
    <t>2.2.</t>
  </si>
  <si>
    <t>2.1.</t>
  </si>
  <si>
    <t>1.1.</t>
  </si>
  <si>
    <t>2.3.</t>
  </si>
  <si>
    <t>2.4.</t>
  </si>
  <si>
    <t>3.1.</t>
  </si>
  <si>
    <t>3.2.</t>
  </si>
  <si>
    <t>3.3.</t>
  </si>
  <si>
    <t xml:space="preserve">1. Итог </t>
  </si>
  <si>
    <t>ВСЕГО</t>
  </si>
  <si>
    <t xml:space="preserve">2. Итог </t>
  </si>
  <si>
    <t xml:space="preserve">3. Итог </t>
  </si>
  <si>
    <t>вес группы в оценке</t>
  </si>
  <si>
    <t>вес показателя в группе</t>
  </si>
  <si>
    <t>0,35</t>
  </si>
  <si>
    <t>0,15</t>
  </si>
  <si>
    <t>0,30</t>
  </si>
  <si>
    <t>0,20</t>
  </si>
  <si>
    <t>0,40</t>
  </si>
  <si>
    <t>Итоговая оценка в баллах</t>
  </si>
  <si>
    <t>Доля бюджетных ассигнований, представленных в программном виде</t>
  </si>
  <si>
    <t>Качество планирования расходов: доля суммы изменений в сводную бюджетную роспись бюджета городского округа</t>
  </si>
  <si>
    <t>Наличие утвержденных нормативов затрат на оказание муниципальных услуг подведомственными учреждениями</t>
  </si>
  <si>
    <t xml:space="preserve">Среднесрочное финансовое планирование </t>
  </si>
  <si>
    <t>Доля бюджетных ассигнований, не исполненных на конец отчетного финансового года</t>
  </si>
  <si>
    <t>Равномерность расходов</t>
  </si>
  <si>
    <t>Эффективность управления просроченной кредиторской задолженностью по расчетам с поставщиками и подрядчиками</t>
  </si>
  <si>
    <t xml:space="preserve">Несоответствие заявок на оплату расходов действующим нормативным правовым актам в расчете на одно учреждение, находящееся в составе подведомственной сети ГАБС, включая орган местного самоуправления </t>
  </si>
  <si>
    <t>Исполнение бюджета по расходам</t>
  </si>
  <si>
    <t xml:space="preserve">Качество организации внутреннего финансового аудита </t>
  </si>
  <si>
    <t xml:space="preserve">Доля нарушений при распоряжении и управлении муниципальной собственностью </t>
  </si>
  <si>
    <t>Качество осуществления закупок товаров, работ, услуг для обеспечения муниципальных нужд, управления активами</t>
  </si>
  <si>
    <t xml:space="preserve">Нарушения установленные органом внутреннего муниципального финансового контроля, при осуществлении контроля за исполнением требований Федерального законодательства от 05.04.2013 №44-ФЗ </t>
  </si>
  <si>
    <t xml:space="preserve">Управление образования администрации городского округа город Выкса </t>
  </si>
  <si>
    <t>Управление сельского хозяйства администрации городского округа город Выкса</t>
  </si>
  <si>
    <t xml:space="preserve">Департамент финансов администрации городского округа город Выкса </t>
  </si>
  <si>
    <t xml:space="preserve">КУМИ администрации городского округа город Выкса </t>
  </si>
  <si>
    <t>Администрация городского округа город Выкса</t>
  </si>
  <si>
    <t xml:space="preserve">Совет депутатов городского округа город Выкса </t>
  </si>
  <si>
    <t xml:space="preserve">Контрольно-счетная инспекция городского округа город Выкса </t>
  </si>
  <si>
    <t>Рейтинг (распределение по местам) ВСЕГО</t>
  </si>
  <si>
    <t>Своевременность предоставления ГАБС в департамент финансов сведений необходимых для составления проекта бюджета городского округа</t>
  </si>
  <si>
    <t>Рейтинг  итог 1</t>
  </si>
  <si>
    <t>Рейтинг  итог 2</t>
  </si>
  <si>
    <t>Рейтинг  итог 3</t>
  </si>
  <si>
    <t xml:space="preserve">Управление культуры администрации городского округа город Выкса </t>
  </si>
  <si>
    <t>Департамент спорта и молодежной политики администрации городского округа город Выкса</t>
  </si>
  <si>
    <t>Приложение 2</t>
  </si>
  <si>
    <t xml:space="preserve">              Расчет итоговой оценки качества финансового менеджмента по ГАБС городского округа город Выкса Нижегородской области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</si>
</sst>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0" fillId="2" borderId="0" xfId="0" applyFill="1"/>
    <xf numFmtId="4" fontId="5" fillId="2" borderId="3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/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/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 wrapText="1"/>
    </xf>
    <xf numFmtId="49" fontId="3" fillId="2" borderId="2" xfId="0" applyNumberFormat="1" applyFont="1" applyFill="1" applyBorder="1" applyAlignment="1" applyProtection="1">
      <alignment horizont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49" fontId="5" fillId="2" borderId="3" xfId="0" applyNumberFormat="1" applyFont="1" applyFill="1" applyBorder="1" applyAlignment="1" applyProtection="1">
      <alignment horizontal="center" vertical="top" wrapText="1"/>
    </xf>
    <xf numFmtId="49" fontId="5" fillId="2" borderId="4" xfId="0" applyNumberFormat="1" applyFont="1" applyFill="1" applyBorder="1" applyAlignment="1" applyProtection="1">
      <alignment horizontal="center" vertical="top" wrapText="1"/>
    </xf>
    <xf numFmtId="49" fontId="3" fillId="2" borderId="3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 wrapText="1"/>
    </xf>
    <xf numFmtId="49" fontId="5" fillId="2" borderId="5" xfId="0" applyNumberFormat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7" fillId="2" borderId="0" xfId="0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tabSelected="1" zoomScaleNormal="100" workbookViewId="0">
      <selection activeCell="A2" sqref="A2:V2"/>
    </sheetView>
  </sheetViews>
  <sheetFormatPr defaultRowHeight="12.75" x14ac:dyDescent="0.2"/>
  <cols>
    <col min="1" max="1" width="6.7109375" style="1" customWidth="1"/>
    <col min="2" max="2" width="32.7109375" style="1" customWidth="1"/>
    <col min="3" max="3" width="15.42578125" style="1" customWidth="1"/>
    <col min="4" max="4" width="14" style="1" customWidth="1"/>
    <col min="5" max="5" width="17.5703125" style="1" customWidth="1"/>
    <col min="6" max="6" width="16.5703125" style="1" customWidth="1"/>
    <col min="7" max="7" width="16.140625" style="1" customWidth="1"/>
    <col min="8" max="8" width="9.42578125" style="1" customWidth="1"/>
    <col min="9" max="9" width="14.7109375" style="1" customWidth="1"/>
    <col min="10" max="10" width="14.85546875" style="1" customWidth="1"/>
    <col min="11" max="11" width="16.42578125" style="1" customWidth="1"/>
    <col min="12" max="12" width="23.85546875" style="1" customWidth="1"/>
    <col min="13" max="13" width="13.85546875" style="1" customWidth="1"/>
    <col min="14" max="14" width="9.5703125" style="1" customWidth="1"/>
    <col min="15" max="15" width="14" style="1" customWidth="1"/>
    <col min="16" max="16" width="15.5703125" style="1" customWidth="1"/>
    <col min="17" max="17" width="23.7109375" style="1" customWidth="1"/>
    <col min="18" max="18" width="14.7109375" style="1" customWidth="1"/>
    <col min="19" max="19" width="9.140625" style="1" customWidth="1"/>
    <col min="20" max="20" width="9.7109375" style="1" customWidth="1"/>
    <col min="21" max="21" width="10.7109375" style="1" customWidth="1"/>
    <col min="22" max="22" width="17.85546875" style="1" customWidth="1"/>
    <col min="23" max="23" width="5.5703125" style="1" customWidth="1"/>
    <col min="24" max="24" width="9.140625" style="1"/>
    <col min="25" max="25" width="11.85546875" style="1" customWidth="1"/>
    <col min="26" max="16384" width="9.140625" style="1"/>
  </cols>
  <sheetData>
    <row r="1" spans="1:25" ht="18.75" x14ac:dyDescent="0.3">
      <c r="A1" s="13"/>
      <c r="B1" s="1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5"/>
      <c r="P1" s="5"/>
      <c r="Q1" s="5"/>
      <c r="S1" s="20"/>
      <c r="T1" s="20"/>
      <c r="U1" s="41" t="s">
        <v>61</v>
      </c>
      <c r="V1" s="41"/>
      <c r="W1" s="20"/>
    </row>
    <row r="2" spans="1:25" ht="18.75" x14ac:dyDescent="0.3">
      <c r="A2" s="42" t="s">
        <v>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"/>
    </row>
    <row r="3" spans="1:25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5"/>
      <c r="P3" s="5"/>
      <c r="Q3" s="5"/>
      <c r="R3" s="5"/>
      <c r="S3" s="5"/>
      <c r="T3" s="5"/>
      <c r="U3" s="5"/>
      <c r="V3" s="5"/>
      <c r="W3" s="5"/>
    </row>
    <row r="4" spans="1:25" ht="15.75" customHeight="1" x14ac:dyDescent="0.25">
      <c r="A4" s="43" t="s">
        <v>0</v>
      </c>
      <c r="B4" s="43" t="s">
        <v>7</v>
      </c>
      <c r="C4" s="6" t="s">
        <v>16</v>
      </c>
      <c r="D4" s="6" t="s">
        <v>11</v>
      </c>
      <c r="E4" s="6" t="s">
        <v>12</v>
      </c>
      <c r="F4" s="14" t="s">
        <v>13</v>
      </c>
      <c r="G4" s="7" t="s">
        <v>22</v>
      </c>
      <c r="H4" s="4"/>
      <c r="I4" s="4" t="s">
        <v>15</v>
      </c>
      <c r="J4" s="6" t="s">
        <v>14</v>
      </c>
      <c r="K4" s="6" t="s">
        <v>17</v>
      </c>
      <c r="L4" s="14" t="s">
        <v>18</v>
      </c>
      <c r="M4" s="7" t="s">
        <v>24</v>
      </c>
      <c r="N4" s="4"/>
      <c r="O4" s="4" t="s">
        <v>19</v>
      </c>
      <c r="P4" s="6" t="s">
        <v>20</v>
      </c>
      <c r="Q4" s="14" t="s">
        <v>21</v>
      </c>
      <c r="R4" s="7" t="s">
        <v>25</v>
      </c>
      <c r="S4" s="16"/>
      <c r="T4" s="22" t="s">
        <v>23</v>
      </c>
      <c r="U4" s="26" t="s">
        <v>33</v>
      </c>
      <c r="V4" s="27"/>
      <c r="W4" s="9"/>
    </row>
    <row r="5" spans="1:25" ht="182.25" customHeight="1" x14ac:dyDescent="0.25">
      <c r="A5" s="44"/>
      <c r="B5" s="44"/>
      <c r="C5" s="28" t="s">
        <v>34</v>
      </c>
      <c r="D5" s="28" t="s">
        <v>35</v>
      </c>
      <c r="E5" s="28" t="s">
        <v>36</v>
      </c>
      <c r="F5" s="29" t="s">
        <v>55</v>
      </c>
      <c r="G5" s="30" t="s">
        <v>37</v>
      </c>
      <c r="H5" s="31" t="s">
        <v>56</v>
      </c>
      <c r="I5" s="32" t="s">
        <v>38</v>
      </c>
      <c r="J5" s="28" t="s">
        <v>39</v>
      </c>
      <c r="K5" s="28" t="s">
        <v>40</v>
      </c>
      <c r="L5" s="29" t="s">
        <v>41</v>
      </c>
      <c r="M5" s="30" t="s">
        <v>42</v>
      </c>
      <c r="N5" s="31" t="s">
        <v>57</v>
      </c>
      <c r="O5" s="32" t="s">
        <v>43</v>
      </c>
      <c r="P5" s="28" t="s">
        <v>44</v>
      </c>
      <c r="Q5" s="29" t="s">
        <v>46</v>
      </c>
      <c r="R5" s="17" t="s">
        <v>45</v>
      </c>
      <c r="S5" s="31" t="s">
        <v>58</v>
      </c>
      <c r="T5" s="23"/>
      <c r="U5" s="33"/>
      <c r="V5" s="34" t="s">
        <v>54</v>
      </c>
      <c r="W5" s="10"/>
    </row>
    <row r="6" spans="1:25" ht="15.75" x14ac:dyDescent="0.25">
      <c r="A6" s="6"/>
      <c r="B6" s="6" t="s">
        <v>26</v>
      </c>
      <c r="C6" s="6"/>
      <c r="D6" s="6"/>
      <c r="E6" s="6"/>
      <c r="F6" s="14"/>
      <c r="G6" s="7" t="s">
        <v>32</v>
      </c>
      <c r="H6" s="35"/>
      <c r="I6" s="4"/>
      <c r="J6" s="6"/>
      <c r="K6" s="6"/>
      <c r="L6" s="14"/>
      <c r="M6" s="7" t="s">
        <v>32</v>
      </c>
      <c r="N6" s="35"/>
      <c r="O6" s="4"/>
      <c r="P6" s="6"/>
      <c r="Q6" s="14"/>
      <c r="R6" s="7" t="s">
        <v>31</v>
      </c>
      <c r="S6" s="7"/>
      <c r="T6" s="8">
        <f>G6+M6+R6</f>
        <v>1</v>
      </c>
      <c r="U6" s="36"/>
      <c r="V6" s="27"/>
      <c r="W6" s="9"/>
    </row>
    <row r="7" spans="1:25" ht="15.75" x14ac:dyDescent="0.25">
      <c r="A7" s="6"/>
      <c r="B7" s="6" t="s">
        <v>27</v>
      </c>
      <c r="C7" s="6" t="s">
        <v>28</v>
      </c>
      <c r="D7" s="6" t="s">
        <v>28</v>
      </c>
      <c r="E7" s="6" t="s">
        <v>29</v>
      </c>
      <c r="F7" s="14" t="s">
        <v>29</v>
      </c>
      <c r="G7" s="8">
        <f>C7+D7+E7+F7</f>
        <v>1</v>
      </c>
      <c r="H7" s="37"/>
      <c r="I7" s="4" t="s">
        <v>28</v>
      </c>
      <c r="J7" s="6" t="s">
        <v>29</v>
      </c>
      <c r="K7" s="6" t="s">
        <v>28</v>
      </c>
      <c r="L7" s="14" t="s">
        <v>29</v>
      </c>
      <c r="M7" s="8">
        <f>I7+J7+K7+L7</f>
        <v>1</v>
      </c>
      <c r="N7" s="37"/>
      <c r="O7" s="4" t="s">
        <v>32</v>
      </c>
      <c r="P7" s="6" t="s">
        <v>30</v>
      </c>
      <c r="Q7" s="14" t="s">
        <v>30</v>
      </c>
      <c r="R7" s="8">
        <f>O7+P7+Q7</f>
        <v>1</v>
      </c>
      <c r="S7" s="8"/>
      <c r="T7" s="7"/>
      <c r="U7" s="36"/>
      <c r="V7" s="27"/>
      <c r="W7" s="9"/>
      <c r="X7" s="18">
        <v>2024</v>
      </c>
      <c r="Y7" s="19"/>
    </row>
    <row r="8" spans="1:25" ht="44.25" customHeight="1" x14ac:dyDescent="0.2">
      <c r="A8" s="6" t="s">
        <v>1</v>
      </c>
      <c r="B8" s="15" t="s">
        <v>59</v>
      </c>
      <c r="C8" s="2">
        <v>0.98466402225429595</v>
      </c>
      <c r="D8" s="2">
        <v>0.98756636078307458</v>
      </c>
      <c r="E8" s="2">
        <v>1</v>
      </c>
      <c r="F8" s="2">
        <v>0.6</v>
      </c>
      <c r="G8" s="24">
        <f>($C$7*C8+$D$7*D8+$E$7*E8+$F$7*F8)</f>
        <v>0.93028063406307959</v>
      </c>
      <c r="H8" s="38">
        <v>2</v>
      </c>
      <c r="I8" s="25">
        <v>0.99672798973781929</v>
      </c>
      <c r="J8" s="2">
        <v>1</v>
      </c>
      <c r="K8" s="2">
        <v>1</v>
      </c>
      <c r="L8" s="2">
        <v>0.96949086746803792</v>
      </c>
      <c r="M8" s="24">
        <f t="shared" ref="M8:M16" si="0">($I$7*I8+$J$7*J8+$K$7*K8+$L$7*L8)</f>
        <v>0.99427842652844234</v>
      </c>
      <c r="N8" s="38">
        <v>2</v>
      </c>
      <c r="O8" s="2">
        <v>0</v>
      </c>
      <c r="P8" s="2">
        <v>1</v>
      </c>
      <c r="Q8" s="2">
        <v>1</v>
      </c>
      <c r="R8" s="24">
        <f t="shared" ref="R8:R16" si="1">($O$7*O8+$P$7*P8+$Q$7*Q8)</f>
        <v>0.6</v>
      </c>
      <c r="S8" s="38">
        <v>2</v>
      </c>
      <c r="T8" s="24">
        <f t="shared" ref="T8:T16" si="2">G8*$G$6+M8*$M$6+R8*$R$6</f>
        <v>0.88982362423660877</v>
      </c>
      <c r="U8" s="39">
        <f t="shared" ref="U8:U16" si="3">100*T8</f>
        <v>88.982362423660874</v>
      </c>
      <c r="V8" s="40">
        <v>4</v>
      </c>
      <c r="W8" s="11"/>
      <c r="X8" s="12">
        <v>78.36</v>
      </c>
      <c r="Y8" s="12">
        <v>5</v>
      </c>
    </row>
    <row r="9" spans="1:25" ht="45" x14ac:dyDescent="0.2">
      <c r="A9" s="6" t="s">
        <v>2</v>
      </c>
      <c r="B9" s="15" t="s">
        <v>47</v>
      </c>
      <c r="C9" s="2">
        <v>0.99987020050982411</v>
      </c>
      <c r="D9" s="2">
        <v>0.99929796734340737</v>
      </c>
      <c r="E9" s="2">
        <v>1</v>
      </c>
      <c r="F9" s="2">
        <v>1</v>
      </c>
      <c r="G9" s="24">
        <f t="shared" ref="G9:G16" si="4">($C$7*C9+$D$7*D9+$E$7*E9+$F$7*F9)</f>
        <v>0.99970885874863102</v>
      </c>
      <c r="H9" s="38">
        <v>1</v>
      </c>
      <c r="I9" s="25">
        <v>0.99198244197297758</v>
      </c>
      <c r="J9" s="2">
        <v>1</v>
      </c>
      <c r="K9" s="2">
        <v>1</v>
      </c>
      <c r="L9" s="2">
        <v>0.98823800212795221</v>
      </c>
      <c r="M9" s="24">
        <f t="shared" si="0"/>
        <v>0.99542955500973496</v>
      </c>
      <c r="N9" s="38">
        <v>1</v>
      </c>
      <c r="O9" s="2">
        <v>0</v>
      </c>
      <c r="P9" s="2">
        <v>1</v>
      </c>
      <c r="Q9" s="2">
        <v>1</v>
      </c>
      <c r="R9" s="24">
        <f t="shared" si="1"/>
        <v>0.6</v>
      </c>
      <c r="S9" s="38">
        <v>2</v>
      </c>
      <c r="T9" s="24">
        <f t="shared" si="2"/>
        <v>0.91805536550334643</v>
      </c>
      <c r="U9" s="39">
        <f t="shared" si="3"/>
        <v>91.805536550334637</v>
      </c>
      <c r="V9" s="40">
        <v>1</v>
      </c>
      <c r="W9" s="11"/>
      <c r="X9" s="12">
        <v>87.08</v>
      </c>
      <c r="Y9" s="12">
        <v>3</v>
      </c>
    </row>
    <row r="10" spans="1:25" ht="49.5" customHeight="1" x14ac:dyDescent="0.2">
      <c r="A10" s="6" t="s">
        <v>3</v>
      </c>
      <c r="B10" s="15" t="s">
        <v>48</v>
      </c>
      <c r="C10" s="2">
        <v>1</v>
      </c>
      <c r="D10" s="2">
        <v>6.3173959636835877E-2</v>
      </c>
      <c r="E10" s="2">
        <v>1</v>
      </c>
      <c r="F10" s="2">
        <v>1</v>
      </c>
      <c r="G10" s="24">
        <f t="shared" si="4"/>
        <v>0.67211088587289258</v>
      </c>
      <c r="H10" s="38">
        <v>5</v>
      </c>
      <c r="I10" s="25">
        <v>1</v>
      </c>
      <c r="J10" s="2">
        <v>1</v>
      </c>
      <c r="K10" s="2">
        <v>1</v>
      </c>
      <c r="L10" s="2">
        <v>0.93991836601766865</v>
      </c>
      <c r="M10" s="24">
        <f t="shared" si="0"/>
        <v>0.99098775490265023</v>
      </c>
      <c r="N10" s="38">
        <v>2</v>
      </c>
      <c r="O10" s="2">
        <v>1</v>
      </c>
      <c r="P10" s="2">
        <v>1</v>
      </c>
      <c r="Q10" s="2">
        <v>1</v>
      </c>
      <c r="R10" s="24">
        <f t="shared" si="1"/>
        <v>1</v>
      </c>
      <c r="S10" s="38">
        <v>1</v>
      </c>
      <c r="T10" s="24">
        <f t="shared" si="2"/>
        <v>0.86523945631021704</v>
      </c>
      <c r="U10" s="39">
        <f t="shared" si="3"/>
        <v>86.523945631021704</v>
      </c>
      <c r="V10" s="40">
        <v>5</v>
      </c>
      <c r="W10" s="11"/>
      <c r="X10" s="12">
        <v>93.58</v>
      </c>
      <c r="Y10" s="12">
        <v>1</v>
      </c>
    </row>
    <row r="11" spans="1:25" ht="45" x14ac:dyDescent="0.2">
      <c r="A11" s="6" t="s">
        <v>4</v>
      </c>
      <c r="B11" s="15" t="s">
        <v>49</v>
      </c>
      <c r="C11" s="2">
        <v>0.62</v>
      </c>
      <c r="D11" s="2">
        <v>0.95777435007262235</v>
      </c>
      <c r="E11" s="2">
        <v>1</v>
      </c>
      <c r="F11" s="2">
        <v>1</v>
      </c>
      <c r="G11" s="24">
        <f t="shared" si="4"/>
        <v>0.85222102252541787</v>
      </c>
      <c r="H11" s="38">
        <v>3</v>
      </c>
      <c r="I11" s="25">
        <v>0.94897493018182144</v>
      </c>
      <c r="J11" s="2">
        <v>0.7</v>
      </c>
      <c r="K11" s="2">
        <v>1</v>
      </c>
      <c r="L11" s="2">
        <v>0.77590219057791543</v>
      </c>
      <c r="M11" s="24">
        <f t="shared" si="0"/>
        <v>0.90352655415032468</v>
      </c>
      <c r="N11" s="38">
        <v>5</v>
      </c>
      <c r="O11" s="2">
        <v>1</v>
      </c>
      <c r="P11" s="2">
        <v>1</v>
      </c>
      <c r="Q11" s="2">
        <v>1</v>
      </c>
      <c r="R11" s="24">
        <f t="shared" si="1"/>
        <v>1</v>
      </c>
      <c r="S11" s="38">
        <v>1</v>
      </c>
      <c r="T11" s="24">
        <f t="shared" si="2"/>
        <v>0.90229903067029693</v>
      </c>
      <c r="U11" s="39">
        <f t="shared" si="3"/>
        <v>90.229903067029696</v>
      </c>
      <c r="V11" s="40">
        <v>3</v>
      </c>
      <c r="W11" s="11"/>
      <c r="X11" s="12">
        <v>87.7</v>
      </c>
      <c r="Y11" s="12">
        <v>2</v>
      </c>
    </row>
    <row r="12" spans="1:25" ht="44.25" customHeight="1" x14ac:dyDescent="0.2">
      <c r="A12" s="6" t="s">
        <v>5</v>
      </c>
      <c r="B12" s="15" t="s">
        <v>60</v>
      </c>
      <c r="C12" s="2">
        <v>0.99561595098629274</v>
      </c>
      <c r="D12" s="2">
        <v>0.99863109137811135</v>
      </c>
      <c r="E12" s="2">
        <v>1</v>
      </c>
      <c r="F12" s="2">
        <v>1</v>
      </c>
      <c r="G12" s="24">
        <f t="shared" si="4"/>
        <v>0.99798646482754139</v>
      </c>
      <c r="H12" s="38">
        <v>1</v>
      </c>
      <c r="I12" s="25">
        <v>0.97074819386061073</v>
      </c>
      <c r="J12" s="2">
        <v>1</v>
      </c>
      <c r="K12" s="2">
        <v>1</v>
      </c>
      <c r="L12" s="2">
        <v>0.95211398620533894</v>
      </c>
      <c r="M12" s="24">
        <f t="shared" si="0"/>
        <v>0.98257896578201454</v>
      </c>
      <c r="N12" s="38">
        <v>3</v>
      </c>
      <c r="O12" s="2">
        <v>0</v>
      </c>
      <c r="P12" s="2">
        <v>1</v>
      </c>
      <c r="Q12" s="2">
        <v>1</v>
      </c>
      <c r="R12" s="24">
        <f t="shared" si="1"/>
        <v>0.6</v>
      </c>
      <c r="S12" s="38">
        <v>2</v>
      </c>
      <c r="T12" s="24">
        <f t="shared" si="2"/>
        <v>0.91222617224382241</v>
      </c>
      <c r="U12" s="39">
        <f t="shared" si="3"/>
        <v>91.222617224382248</v>
      </c>
      <c r="V12" s="40">
        <v>2</v>
      </c>
      <c r="W12" s="11"/>
      <c r="X12" s="12">
        <v>78.84</v>
      </c>
      <c r="Y12" s="12">
        <v>4</v>
      </c>
    </row>
    <row r="13" spans="1:25" ht="36.75" customHeight="1" x14ac:dyDescent="0.2">
      <c r="A13" s="6" t="s">
        <v>8</v>
      </c>
      <c r="B13" s="15" t="s">
        <v>50</v>
      </c>
      <c r="C13" s="2">
        <v>0.99999999999999989</v>
      </c>
      <c r="D13" s="2">
        <v>0.97248853399303592</v>
      </c>
      <c r="E13" s="2">
        <v>1</v>
      </c>
      <c r="F13" s="2">
        <v>0.6</v>
      </c>
      <c r="G13" s="24">
        <f t="shared" si="4"/>
        <v>0.93037098689756248</v>
      </c>
      <c r="H13" s="38">
        <v>2</v>
      </c>
      <c r="I13" s="25">
        <v>7.5105492384548764E-2</v>
      </c>
      <c r="J13" s="2">
        <v>0</v>
      </c>
      <c r="K13" s="2">
        <v>1</v>
      </c>
      <c r="L13" s="2">
        <v>4.6922295130301404E-2</v>
      </c>
      <c r="M13" s="24">
        <f t="shared" si="0"/>
        <v>0.38332526660413724</v>
      </c>
      <c r="N13" s="38">
        <v>8</v>
      </c>
      <c r="O13" s="2">
        <v>0</v>
      </c>
      <c r="P13" s="2">
        <v>1</v>
      </c>
      <c r="Q13" s="2">
        <v>1</v>
      </c>
      <c r="R13" s="24">
        <f t="shared" si="1"/>
        <v>0.6</v>
      </c>
      <c r="S13" s="38">
        <v>2</v>
      </c>
      <c r="T13" s="24">
        <f t="shared" si="2"/>
        <v>0.64547850140067997</v>
      </c>
      <c r="U13" s="39">
        <f t="shared" si="3"/>
        <v>64.547850140067993</v>
      </c>
      <c r="V13" s="40">
        <v>9</v>
      </c>
      <c r="W13" s="11"/>
      <c r="X13" s="12">
        <v>67.22</v>
      </c>
      <c r="Y13" s="12">
        <v>6</v>
      </c>
    </row>
    <row r="14" spans="1:25" ht="30" x14ac:dyDescent="0.2">
      <c r="A14" s="6" t="s">
        <v>6</v>
      </c>
      <c r="B14" s="15" t="s">
        <v>51</v>
      </c>
      <c r="C14" s="2">
        <v>0.48455686460839764</v>
      </c>
      <c r="D14" s="2">
        <v>0.86170768045223733</v>
      </c>
      <c r="E14" s="2">
        <v>1</v>
      </c>
      <c r="F14" s="2">
        <v>1</v>
      </c>
      <c r="G14" s="24">
        <f t="shared" si="4"/>
        <v>0.77119259077122226</v>
      </c>
      <c r="H14" s="38">
        <v>4</v>
      </c>
      <c r="I14" s="25">
        <v>0.73377079020501956</v>
      </c>
      <c r="J14" s="2">
        <v>0</v>
      </c>
      <c r="K14" s="2">
        <v>1</v>
      </c>
      <c r="L14" s="2">
        <v>0.97081444351828072</v>
      </c>
      <c r="M14" s="24">
        <f t="shared" si="0"/>
        <v>0.75244194309949886</v>
      </c>
      <c r="N14" s="38">
        <v>7</v>
      </c>
      <c r="O14" s="2">
        <v>0</v>
      </c>
      <c r="P14" s="2">
        <v>1</v>
      </c>
      <c r="Q14" s="2">
        <v>1</v>
      </c>
      <c r="R14" s="24">
        <f t="shared" si="1"/>
        <v>0.6</v>
      </c>
      <c r="S14" s="38">
        <v>2</v>
      </c>
      <c r="T14" s="24">
        <f t="shared" si="2"/>
        <v>0.72945381354828853</v>
      </c>
      <c r="U14" s="39">
        <f t="shared" si="3"/>
        <v>72.945381354828854</v>
      </c>
      <c r="V14" s="40">
        <v>7</v>
      </c>
      <c r="W14" s="11"/>
      <c r="X14" s="12">
        <v>54.76</v>
      </c>
      <c r="Y14" s="12">
        <v>8</v>
      </c>
    </row>
    <row r="15" spans="1:25" ht="30" x14ac:dyDescent="0.2">
      <c r="A15" s="6" t="s">
        <v>9</v>
      </c>
      <c r="B15" s="15" t="s">
        <v>52</v>
      </c>
      <c r="C15" s="2">
        <v>0</v>
      </c>
      <c r="D15" s="2">
        <v>0.62158349909419031</v>
      </c>
      <c r="E15" s="2">
        <v>1</v>
      </c>
      <c r="F15" s="2">
        <v>1</v>
      </c>
      <c r="G15" s="24">
        <f t="shared" si="4"/>
        <v>0.51755422468296663</v>
      </c>
      <c r="H15" s="38">
        <v>7</v>
      </c>
      <c r="I15" s="25">
        <v>0.78626943620357914</v>
      </c>
      <c r="J15" s="2">
        <v>0.25</v>
      </c>
      <c r="K15" s="2">
        <v>1</v>
      </c>
      <c r="L15" s="2">
        <v>1</v>
      </c>
      <c r="M15" s="24">
        <f t="shared" si="0"/>
        <v>0.81269430267125264</v>
      </c>
      <c r="N15" s="38">
        <v>6</v>
      </c>
      <c r="O15" s="2">
        <v>0</v>
      </c>
      <c r="P15" s="2">
        <v>1</v>
      </c>
      <c r="Q15" s="2">
        <v>1</v>
      </c>
      <c r="R15" s="24">
        <f t="shared" si="1"/>
        <v>0.6</v>
      </c>
      <c r="S15" s="38">
        <v>2</v>
      </c>
      <c r="T15" s="24">
        <f t="shared" si="2"/>
        <v>0.65209941094168777</v>
      </c>
      <c r="U15" s="39">
        <f t="shared" si="3"/>
        <v>65.209941094168784</v>
      </c>
      <c r="V15" s="40">
        <v>8</v>
      </c>
      <c r="W15" s="11"/>
      <c r="X15" s="12">
        <v>53.22</v>
      </c>
      <c r="Y15" s="12">
        <v>9</v>
      </c>
    </row>
    <row r="16" spans="1:25" ht="36" customHeight="1" x14ac:dyDescent="0.2">
      <c r="A16" s="6" t="s">
        <v>10</v>
      </c>
      <c r="B16" s="15" t="s">
        <v>53</v>
      </c>
      <c r="C16" s="2">
        <v>0</v>
      </c>
      <c r="D16" s="2">
        <v>0.91501531959517757</v>
      </c>
      <c r="E16" s="2">
        <v>1</v>
      </c>
      <c r="F16" s="2">
        <v>1</v>
      </c>
      <c r="G16" s="24">
        <f t="shared" si="4"/>
        <v>0.62025536185831209</v>
      </c>
      <c r="H16" s="38">
        <v>6</v>
      </c>
      <c r="I16" s="25">
        <v>0.81945069244962987</v>
      </c>
      <c r="J16" s="2">
        <v>1</v>
      </c>
      <c r="K16" s="2">
        <v>1</v>
      </c>
      <c r="L16" s="2">
        <v>1</v>
      </c>
      <c r="M16" s="24">
        <f t="shared" si="0"/>
        <v>0.93680774235737041</v>
      </c>
      <c r="N16" s="38">
        <v>4</v>
      </c>
      <c r="O16" s="2">
        <v>0</v>
      </c>
      <c r="P16" s="2">
        <v>1</v>
      </c>
      <c r="Q16" s="2">
        <v>1</v>
      </c>
      <c r="R16" s="24">
        <f t="shared" si="1"/>
        <v>0.6</v>
      </c>
      <c r="S16" s="38">
        <v>2</v>
      </c>
      <c r="T16" s="24">
        <f t="shared" si="2"/>
        <v>0.74282524168627306</v>
      </c>
      <c r="U16" s="39">
        <f t="shared" si="3"/>
        <v>74.282524168627305</v>
      </c>
      <c r="V16" s="40">
        <v>6</v>
      </c>
      <c r="W16" s="11"/>
      <c r="X16" s="12">
        <v>61.2</v>
      </c>
      <c r="Y16" s="12">
        <v>7</v>
      </c>
    </row>
  </sheetData>
  <mergeCells count="4">
    <mergeCell ref="U1:V1"/>
    <mergeCell ref="A2:V2"/>
    <mergeCell ref="A4:A5"/>
    <mergeCell ref="B4:B5"/>
  </mergeCells>
  <pageMargins left="0.19685039370078741" right="0.19685039370078741" top="0.59055118110236227" bottom="0.59055118110236227" header="0.31496062992125984" footer="0.31496062992125984"/>
  <pageSetup paperSize="9" scale="7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rep:2.49.0.158</dc:description>
  <cp:lastModifiedBy>Старостина Ирина Вячеславовна</cp:lastModifiedBy>
  <cp:lastPrinted>2026-03-12T13:27:01Z</cp:lastPrinted>
  <dcterms:created xsi:type="dcterms:W3CDTF">2020-08-11T06:32:28Z</dcterms:created>
  <dcterms:modified xsi:type="dcterms:W3CDTF">2026-03-13T08:13:40Z</dcterms:modified>
</cp:coreProperties>
</file>